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5465" windowHeight="6690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E18" i="2"/>
  <c r="E17" i="2"/>
  <c r="D15" i="2"/>
  <c r="E14" i="2"/>
  <c r="E13" i="2"/>
  <c r="E15" i="2" s="1"/>
  <c r="D11" i="2"/>
  <c r="E10" i="2"/>
  <c r="E9" i="2"/>
  <c r="G7" i="2"/>
  <c r="D7" i="2"/>
  <c r="H6" i="2"/>
  <c r="E6" i="2"/>
  <c r="H5" i="2"/>
  <c r="H7" i="2" s="1"/>
  <c r="E5" i="2"/>
  <c r="I10" i="1"/>
  <c r="J10" i="1" s="1"/>
  <c r="I9" i="1"/>
  <c r="J9" i="1" s="1"/>
  <c r="J11" i="1" s="1"/>
  <c r="G11" i="1"/>
  <c r="F11" i="1"/>
  <c r="C19" i="1"/>
  <c r="C15" i="1"/>
  <c r="D11" i="1"/>
  <c r="D23" i="1"/>
  <c r="C11" i="1"/>
  <c r="C23" i="1"/>
  <c r="E22" i="2" l="1"/>
  <c r="K22" i="2" s="1"/>
  <c r="E11" i="2"/>
  <c r="E21" i="2"/>
  <c r="I11" i="1"/>
  <c r="E7" i="2"/>
  <c r="J5" i="2"/>
  <c r="J6" i="2"/>
  <c r="K6" i="2" s="1"/>
  <c r="E23" i="2" l="1"/>
  <c r="K21" i="2"/>
  <c r="J7" i="2"/>
  <c r="K5" i="2"/>
  <c r="K23" i="2" l="1"/>
  <c r="K7" i="2"/>
</calcChain>
</file>

<file path=xl/sharedStrings.xml><?xml version="1.0" encoding="utf-8"?>
<sst xmlns="http://schemas.openxmlformats.org/spreadsheetml/2006/main" count="59" uniqueCount="20">
  <si>
    <t>MODELO VIGENTE</t>
  </si>
  <si>
    <t>MODELO PROPOSTO</t>
  </si>
  <si>
    <t>D</t>
  </si>
  <si>
    <t>C</t>
  </si>
  <si>
    <t>Pis</t>
  </si>
  <si>
    <t>Cofins</t>
  </si>
  <si>
    <t>Total</t>
  </si>
  <si>
    <t>Não Cumulativo</t>
  </si>
  <si>
    <t>Lucro Presumido</t>
  </si>
  <si>
    <t>Simples Nacional</t>
  </si>
  <si>
    <t>Demais Regimes</t>
  </si>
  <si>
    <t>% Crédito Presumido</t>
  </si>
  <si>
    <t>Carga Tributária</t>
  </si>
  <si>
    <t>Crédito Presumido</t>
  </si>
  <si>
    <t>Tributo</t>
  </si>
  <si>
    <t>SIMULAÇÃO PARA UMA EMPRESA ESTRABELECIDA NA ZFM COM FATURAMENTO DE R$ 100.000.000,00/ANO</t>
  </si>
  <si>
    <t>%</t>
  </si>
  <si>
    <t>R$</t>
  </si>
  <si>
    <t>TOTAL</t>
  </si>
  <si>
    <t>EFEITO CAIXA COM O RECOLHIMENTO A MAIOR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</si>
</sst>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10" fontId="0" fillId="0" borderId="2" xfId="0" applyNumberFormat="1" applyBorder="1"/>
    <xf numFmtId="10" fontId="0" fillId="0" borderId="4" xfId="0" applyNumberFormat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10" fontId="0" fillId="0" borderId="6" xfId="0" applyNumberFormat="1" applyBorder="1"/>
    <xf numFmtId="10" fontId="0" fillId="0" borderId="11" xfId="0" applyNumberFormat="1" applyBorder="1"/>
    <xf numFmtId="10" fontId="0" fillId="0" borderId="0" xfId="0" applyNumberFormat="1" applyBorder="1"/>
    <xf numFmtId="0" fontId="0" fillId="0" borderId="1" xfId="0" applyBorder="1" applyAlignment="1">
      <alignment horizontal="center" wrapText="1" shrinkToFit="1"/>
    </xf>
    <xf numFmtId="9" fontId="0" fillId="0" borderId="2" xfId="0" applyNumberFormat="1" applyBorder="1"/>
    <xf numFmtId="10" fontId="0" fillId="0" borderId="12" xfId="0" applyNumberFormat="1" applyBorder="1"/>
    <xf numFmtId="9" fontId="0" fillId="0" borderId="12" xfId="0" applyNumberFormat="1" applyBorder="1"/>
    <xf numFmtId="0" fontId="0" fillId="0" borderId="12" xfId="0" applyBorder="1"/>
    <xf numFmtId="0" fontId="0" fillId="0" borderId="13" xfId="0" applyBorder="1"/>
    <xf numFmtId="164" fontId="2" fillId="0" borderId="0" xfId="0" applyNumberFormat="1" applyFont="1"/>
    <xf numFmtId="164" fontId="0" fillId="0" borderId="2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0" fontId="1" fillId="0" borderId="8" xfId="0" applyFont="1" applyBorder="1"/>
    <xf numFmtId="10" fontId="1" fillId="0" borderId="2" xfId="0" applyNumberFormat="1" applyFont="1" applyBorder="1"/>
    <xf numFmtId="164" fontId="1" fillId="0" borderId="2" xfId="0" applyNumberFormat="1" applyFont="1" applyBorder="1"/>
    <xf numFmtId="0" fontId="1" fillId="0" borderId="13" xfId="0" applyFont="1" applyBorder="1"/>
    <xf numFmtId="10" fontId="1" fillId="0" borderId="12" xfId="0" applyNumberFormat="1" applyFont="1" applyBorder="1"/>
    <xf numFmtId="164" fontId="1" fillId="0" borderId="12" xfId="0" applyNumberFormat="1" applyFont="1" applyBorder="1"/>
    <xf numFmtId="0" fontId="1" fillId="0" borderId="10" xfId="0" applyFont="1" applyBorder="1"/>
    <xf numFmtId="10" fontId="1" fillId="0" borderId="4" xfId="0" applyNumberFormat="1" applyFont="1" applyBorder="1"/>
    <xf numFmtId="164" fontId="1" fillId="0" borderId="4" xfId="0" applyNumberFormat="1" applyFont="1" applyBorder="1"/>
    <xf numFmtId="4" fontId="0" fillId="0" borderId="2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Border="1"/>
    <xf numFmtId="0" fontId="0" fillId="0" borderId="11" xfId="0" applyBorder="1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 shrinkToFit="1"/>
    </xf>
    <xf numFmtId="4" fontId="0" fillId="0" borderId="0" xfId="0" applyNumberFormat="1" applyBorder="1"/>
    <xf numFmtId="9" fontId="0" fillId="0" borderId="0" xfId="0" applyNumberFormat="1" applyBorder="1"/>
    <xf numFmtId="0" fontId="1" fillId="0" borderId="0" xfId="0" applyFont="1" applyBorder="1"/>
    <xf numFmtId="10" fontId="1" fillId="0" borderId="0" xfId="0" applyNumberFormat="1" applyFont="1" applyBorder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4" fontId="5" fillId="2" borderId="2" xfId="0" applyNumberFormat="1" applyFont="1" applyFill="1" applyBorder="1"/>
    <xf numFmtId="164" fontId="5" fillId="2" borderId="4" xfId="0" applyNumberFormat="1" applyFont="1" applyFill="1" applyBorder="1"/>
    <xf numFmtId="164" fontId="5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8"/>
  <sheetViews>
    <sheetView showGridLines="0" workbookViewId="0">
      <selection activeCell="G19" sqref="G19"/>
    </sheetView>
  </sheetViews>
  <sheetFormatPr defaultRowHeight="14.25" x14ac:dyDescent="0.2"/>
  <cols>
    <col min="1" max="1" width="15.125" customWidth="1"/>
    <col min="5" max="5" width="3.5" customWidth="1"/>
    <col min="8" max="8" width="10.125" customWidth="1"/>
    <col min="9" max="9" width="11" customWidth="1"/>
    <col min="10" max="10" width="5.75" customWidth="1"/>
    <col min="12" max="12" width="15.25" bestFit="1" customWidth="1"/>
    <col min="13" max="13" width="6.5" bestFit="1" customWidth="1"/>
    <col min="14" max="14" width="6" bestFit="1" customWidth="1"/>
    <col min="15" max="15" width="16.375" customWidth="1"/>
    <col min="16" max="16" width="16.125" customWidth="1"/>
    <col min="18" max="18" width="14.125" bestFit="1" customWidth="1"/>
    <col min="20" max="20" width="16.125" customWidth="1"/>
    <col min="21" max="21" width="13" customWidth="1"/>
  </cols>
  <sheetData>
    <row r="6" spans="1:10" ht="15" thickBot="1" x14ac:dyDescent="0.25"/>
    <row r="7" spans="1:10" ht="15.75" thickTop="1" thickBot="1" x14ac:dyDescent="0.25">
      <c r="A7" s="4"/>
      <c r="B7" s="5" t="s">
        <v>0</v>
      </c>
      <c r="C7" s="5"/>
      <c r="D7" s="6"/>
      <c r="F7" s="67" t="s">
        <v>1</v>
      </c>
      <c r="G7" s="68"/>
      <c r="H7" s="68"/>
      <c r="I7" s="68"/>
      <c r="J7" s="69"/>
    </row>
    <row r="8" spans="1:10" ht="58.5" thickTop="1" thickBot="1" x14ac:dyDescent="0.25">
      <c r="A8" s="7"/>
      <c r="B8" s="8" t="s">
        <v>14</v>
      </c>
      <c r="C8" s="8" t="s">
        <v>2</v>
      </c>
      <c r="D8" s="8" t="s">
        <v>3</v>
      </c>
      <c r="E8" s="3"/>
      <c r="F8" s="8" t="s">
        <v>2</v>
      </c>
      <c r="G8" s="8" t="s">
        <v>3</v>
      </c>
      <c r="H8" s="20" t="s">
        <v>11</v>
      </c>
      <c r="I8" s="20" t="s">
        <v>13</v>
      </c>
      <c r="J8" s="20" t="s">
        <v>12</v>
      </c>
    </row>
    <row r="9" spans="1:10" ht="15" thickTop="1" x14ac:dyDescent="0.2">
      <c r="A9" s="64" t="s">
        <v>7</v>
      </c>
      <c r="B9" s="11" t="s">
        <v>4</v>
      </c>
      <c r="C9" s="9">
        <v>6.4999999999999997E-3</v>
      </c>
      <c r="D9" s="9">
        <v>0.01</v>
      </c>
      <c r="F9" s="9">
        <v>2.1000000000000001E-2</v>
      </c>
      <c r="G9" s="9">
        <v>2.1000000000000001E-2</v>
      </c>
      <c r="H9" s="21">
        <v>0.25</v>
      </c>
      <c r="I9" s="9">
        <f>+G9*H9</f>
        <v>5.2500000000000003E-3</v>
      </c>
      <c r="J9" s="9">
        <f>+G9-I9</f>
        <v>1.575E-2</v>
      </c>
    </row>
    <row r="10" spans="1:10" x14ac:dyDescent="0.2">
      <c r="A10" s="64"/>
      <c r="B10" s="24" t="s">
        <v>5</v>
      </c>
      <c r="C10" s="22">
        <v>0.03</v>
      </c>
      <c r="D10" s="22">
        <v>4.5999999999999999E-2</v>
      </c>
      <c r="F10" s="22">
        <v>7.5999999999999998E-2</v>
      </c>
      <c r="G10" s="22">
        <v>7.5999999999999998E-2</v>
      </c>
      <c r="H10" s="23">
        <v>0.25</v>
      </c>
      <c r="I10" s="22">
        <f>+G10*H10</f>
        <v>1.9E-2</v>
      </c>
      <c r="J10" s="22">
        <f>+G10-I10</f>
        <v>5.6999999999999995E-2</v>
      </c>
    </row>
    <row r="11" spans="1:10" ht="15" thickBot="1" x14ac:dyDescent="0.25">
      <c r="A11" s="65"/>
      <c r="B11" s="12" t="s">
        <v>6</v>
      </c>
      <c r="C11" s="10">
        <f>SUM(C9:C10)</f>
        <v>3.6499999999999998E-2</v>
      </c>
      <c r="D11" s="10">
        <f>SUM(D9:D10)</f>
        <v>5.6000000000000001E-2</v>
      </c>
      <c r="F11" s="10">
        <f>SUM(F9:F10)</f>
        <v>9.7000000000000003E-2</v>
      </c>
      <c r="G11" s="10">
        <f>SUM(G9:G10)</f>
        <v>9.7000000000000003E-2</v>
      </c>
      <c r="H11" s="12"/>
      <c r="I11" s="10">
        <f>SUM(I9:I10)</f>
        <v>2.4250000000000001E-2</v>
      </c>
      <c r="J11" s="10">
        <f>SUM(J9:J10)</f>
        <v>7.2749999999999995E-2</v>
      </c>
    </row>
    <row r="12" spans="1:10" ht="15.75" thickTop="1" thickBot="1" x14ac:dyDescent="0.25">
      <c r="C12" s="19"/>
      <c r="D12" s="19"/>
      <c r="F12" s="1"/>
      <c r="G12" s="1"/>
    </row>
    <row r="13" spans="1:10" ht="14.25" customHeight="1" thickTop="1" x14ac:dyDescent="0.2">
      <c r="A13" s="66" t="s">
        <v>8</v>
      </c>
      <c r="B13" s="11" t="s">
        <v>4</v>
      </c>
      <c r="C13" s="9">
        <v>1.2999999999999999E-2</v>
      </c>
      <c r="D13" s="9">
        <v>0</v>
      </c>
      <c r="F13" s="1"/>
      <c r="G13" s="1"/>
    </row>
    <row r="14" spans="1:10" x14ac:dyDescent="0.2">
      <c r="A14" s="64"/>
      <c r="B14" s="24" t="s">
        <v>5</v>
      </c>
      <c r="C14" s="22">
        <v>0.06</v>
      </c>
      <c r="D14" s="22">
        <v>0</v>
      </c>
    </row>
    <row r="15" spans="1:10" ht="15" thickBot="1" x14ac:dyDescent="0.25">
      <c r="A15" s="65"/>
      <c r="B15" s="12" t="s">
        <v>6</v>
      </c>
      <c r="C15" s="10">
        <f>SUM(C13:C14)</f>
        <v>7.2999999999999995E-2</v>
      </c>
      <c r="D15" s="10">
        <v>0</v>
      </c>
    </row>
    <row r="16" spans="1:10" ht="15.75" thickTop="1" thickBot="1" x14ac:dyDescent="0.25">
      <c r="C16" s="18"/>
      <c r="D16" s="18"/>
    </row>
    <row r="17" spans="1:21" ht="14.25" customHeight="1" thickTop="1" x14ac:dyDescent="0.2">
      <c r="A17" s="66" t="s">
        <v>9</v>
      </c>
      <c r="B17" s="13" t="s">
        <v>4</v>
      </c>
      <c r="C17" s="9">
        <v>1.2999999999999999E-2</v>
      </c>
      <c r="D17" s="9">
        <v>0</v>
      </c>
      <c r="J17" s="2"/>
    </row>
    <row r="18" spans="1:21" x14ac:dyDescent="0.2">
      <c r="A18" s="64"/>
      <c r="B18" s="25" t="s">
        <v>5</v>
      </c>
      <c r="C18" s="22">
        <v>0.06</v>
      </c>
      <c r="D18" s="22">
        <v>0</v>
      </c>
    </row>
    <row r="19" spans="1:21" ht="15" thickBot="1" x14ac:dyDescent="0.25">
      <c r="A19" s="65"/>
      <c r="B19" s="15" t="s">
        <v>6</v>
      </c>
      <c r="C19" s="10">
        <f>SUM(C17:C18)</f>
        <v>7.2999999999999995E-2</v>
      </c>
      <c r="D19" s="10">
        <v>0</v>
      </c>
      <c r="H19" s="2"/>
    </row>
    <row r="20" spans="1:21" ht="15.75" thickTop="1" thickBot="1" x14ac:dyDescent="0.25">
      <c r="C20" s="16"/>
      <c r="D20" s="17"/>
    </row>
    <row r="21" spans="1:21" ht="15" thickTop="1" x14ac:dyDescent="0.2">
      <c r="A21" s="66" t="s">
        <v>10</v>
      </c>
      <c r="B21" s="13" t="s">
        <v>4</v>
      </c>
      <c r="C21" s="9">
        <v>1.6500000000000001E-2</v>
      </c>
      <c r="D21" s="9">
        <v>1.6500000000000001E-2</v>
      </c>
    </row>
    <row r="22" spans="1:21" x14ac:dyDescent="0.2">
      <c r="A22" s="64"/>
      <c r="B22" s="25" t="s">
        <v>5</v>
      </c>
      <c r="C22" s="22">
        <v>7.5999999999999998E-2</v>
      </c>
      <c r="D22" s="22">
        <v>7.5999999999999998E-2</v>
      </c>
    </row>
    <row r="23" spans="1:21" ht="15" thickBot="1" x14ac:dyDescent="0.25">
      <c r="A23" s="65"/>
      <c r="B23" s="15" t="s">
        <v>6</v>
      </c>
      <c r="C23" s="10">
        <f>SUM(C21:C22)</f>
        <v>9.2499999999999999E-2</v>
      </c>
      <c r="D23" s="10">
        <f>SUM(D21:D22)</f>
        <v>9.2499999999999999E-2</v>
      </c>
    </row>
    <row r="24" spans="1:21" ht="15" thickTop="1" x14ac:dyDescent="0.2"/>
    <row r="26" spans="1:21" ht="18" x14ac:dyDescent="0.25"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x14ac:dyDescent="0.2">
      <c r="K27" s="45"/>
      <c r="L27" s="47"/>
      <c r="M27" s="45"/>
      <c r="N27" s="45"/>
      <c r="O27" s="45"/>
      <c r="P27" s="45"/>
      <c r="Q27" s="45"/>
      <c r="R27" s="45"/>
      <c r="S27" s="45"/>
      <c r="T27" s="45"/>
      <c r="U27" s="45"/>
    </row>
    <row r="28" spans="1:21" x14ac:dyDescent="0.2">
      <c r="K28" s="62"/>
      <c r="L28" s="62"/>
      <c r="M28" s="62"/>
      <c r="N28" s="62"/>
      <c r="O28" s="62"/>
      <c r="P28" s="45"/>
      <c r="Q28" s="62"/>
      <c r="R28" s="62"/>
      <c r="S28" s="62"/>
      <c r="T28" s="62"/>
      <c r="U28" s="62"/>
    </row>
    <row r="29" spans="1:21" x14ac:dyDescent="0.2">
      <c r="K29" s="48"/>
      <c r="L29" s="45"/>
      <c r="M29" s="48"/>
      <c r="N29" s="48"/>
      <c r="O29" s="48"/>
      <c r="P29" s="45"/>
      <c r="Q29" s="48"/>
      <c r="R29" s="48"/>
      <c r="S29" s="49"/>
      <c r="T29" s="49"/>
      <c r="U29" s="49"/>
    </row>
    <row r="30" spans="1:21" x14ac:dyDescent="0.2">
      <c r="K30" s="56"/>
      <c r="L30" s="61"/>
      <c r="M30" s="45"/>
      <c r="N30" s="19"/>
      <c r="O30" s="30"/>
      <c r="P30" s="45"/>
      <c r="Q30" s="19"/>
      <c r="R30" s="50"/>
      <c r="S30" s="51"/>
      <c r="T30" s="30"/>
      <c r="U30" s="30"/>
    </row>
    <row r="31" spans="1:21" x14ac:dyDescent="0.2">
      <c r="K31" s="56"/>
      <c r="L31" s="61"/>
      <c r="M31" s="45"/>
      <c r="N31" s="19"/>
      <c r="O31" s="30"/>
      <c r="P31" s="45"/>
      <c r="Q31" s="19"/>
      <c r="R31" s="50"/>
      <c r="S31" s="51"/>
      <c r="T31" s="30"/>
      <c r="U31" s="30"/>
    </row>
    <row r="32" spans="1:21" x14ac:dyDescent="0.2">
      <c r="K32" s="56"/>
      <c r="L32" s="61"/>
      <c r="M32" s="45"/>
      <c r="N32" s="19"/>
      <c r="O32" s="30"/>
      <c r="P32" s="45"/>
      <c r="Q32" s="19"/>
      <c r="R32" s="50"/>
      <c r="S32" s="45"/>
      <c r="T32" s="30"/>
      <c r="U32" s="30"/>
    </row>
    <row r="33" spans="11:21" x14ac:dyDescent="0.2">
      <c r="K33" s="45"/>
      <c r="L33" s="45"/>
      <c r="M33" s="45"/>
      <c r="N33" s="19"/>
      <c r="O33" s="30"/>
      <c r="P33" s="45"/>
      <c r="Q33" s="45"/>
      <c r="R33" s="45"/>
      <c r="S33" s="45"/>
      <c r="T33" s="45"/>
      <c r="U33" s="45"/>
    </row>
    <row r="34" spans="11:21" x14ac:dyDescent="0.2">
      <c r="K34" s="56"/>
      <c r="L34" s="61"/>
      <c r="M34" s="45"/>
      <c r="N34" s="19"/>
      <c r="O34" s="30"/>
      <c r="P34" s="45"/>
      <c r="Q34" s="45"/>
      <c r="R34" s="45"/>
      <c r="S34" s="45"/>
      <c r="T34" s="45"/>
      <c r="U34" s="45"/>
    </row>
    <row r="35" spans="11:21" x14ac:dyDescent="0.2">
      <c r="K35" s="63"/>
      <c r="L35" s="61"/>
      <c r="M35" s="45"/>
      <c r="N35" s="19"/>
      <c r="O35" s="30"/>
      <c r="P35" s="45"/>
      <c r="Q35" s="45"/>
      <c r="R35" s="45"/>
      <c r="S35" s="45"/>
      <c r="T35" s="45"/>
      <c r="U35" s="45"/>
    </row>
    <row r="36" spans="11:21" x14ac:dyDescent="0.2">
      <c r="K36" s="63"/>
      <c r="L36" s="61"/>
      <c r="M36" s="45"/>
      <c r="N36" s="19"/>
      <c r="O36" s="30"/>
      <c r="P36" s="45"/>
      <c r="Q36" s="45"/>
      <c r="R36" s="45"/>
      <c r="S36" s="45"/>
      <c r="T36" s="45"/>
      <c r="U36" s="45"/>
    </row>
    <row r="37" spans="11:21" x14ac:dyDescent="0.2">
      <c r="K37" s="45"/>
      <c r="L37" s="45"/>
      <c r="M37" s="45"/>
      <c r="N37" s="19"/>
      <c r="O37" s="30"/>
      <c r="P37" s="45"/>
      <c r="Q37" s="45"/>
      <c r="R37" s="45"/>
      <c r="S37" s="45"/>
      <c r="T37" s="45"/>
      <c r="U37" s="45"/>
    </row>
    <row r="38" spans="11:21" x14ac:dyDescent="0.2">
      <c r="K38" s="56"/>
      <c r="L38" s="61"/>
      <c r="M38" s="45"/>
      <c r="N38" s="19"/>
      <c r="O38" s="30"/>
      <c r="P38" s="45"/>
      <c r="Q38" s="45"/>
      <c r="R38" s="45"/>
      <c r="S38" s="45"/>
      <c r="T38" s="45"/>
      <c r="U38" s="45"/>
    </row>
    <row r="39" spans="11:21" x14ac:dyDescent="0.2">
      <c r="K39" s="63"/>
      <c r="L39" s="61"/>
      <c r="M39" s="45"/>
      <c r="N39" s="19"/>
      <c r="O39" s="30"/>
      <c r="P39" s="45"/>
      <c r="Q39" s="45"/>
      <c r="R39" s="45"/>
      <c r="S39" s="45"/>
      <c r="T39" s="45"/>
      <c r="U39" s="45"/>
    </row>
    <row r="40" spans="11:21" x14ac:dyDescent="0.2">
      <c r="K40" s="63"/>
      <c r="L40" s="61"/>
      <c r="M40" s="45"/>
      <c r="N40" s="19"/>
      <c r="O40" s="30"/>
      <c r="P40" s="45"/>
      <c r="Q40" s="45"/>
      <c r="R40" s="45"/>
      <c r="S40" s="45"/>
      <c r="T40" s="45"/>
      <c r="U40" s="45"/>
    </row>
    <row r="41" spans="11:21" x14ac:dyDescent="0.2">
      <c r="K41" s="45"/>
      <c r="L41" s="45"/>
      <c r="M41" s="45"/>
      <c r="N41" s="45"/>
      <c r="O41" s="30"/>
      <c r="P41" s="45"/>
      <c r="Q41" s="45"/>
      <c r="R41" s="45"/>
      <c r="S41" s="45"/>
      <c r="T41" s="45"/>
      <c r="U41" s="45"/>
    </row>
    <row r="42" spans="11:21" x14ac:dyDescent="0.2">
      <c r="K42" s="56"/>
      <c r="L42" s="61"/>
      <c r="M42" s="45"/>
      <c r="N42" s="19"/>
      <c r="O42" s="30"/>
      <c r="P42" s="45"/>
      <c r="Q42" s="45"/>
      <c r="R42" s="45"/>
      <c r="S42" s="45"/>
      <c r="T42" s="45"/>
      <c r="U42" s="45"/>
    </row>
    <row r="43" spans="11:21" x14ac:dyDescent="0.2">
      <c r="K43" s="63"/>
      <c r="L43" s="61"/>
      <c r="M43" s="45"/>
      <c r="N43" s="19"/>
      <c r="O43" s="30"/>
      <c r="P43" s="45"/>
      <c r="Q43" s="45"/>
      <c r="R43" s="45"/>
      <c r="S43" s="45"/>
      <c r="T43" s="45"/>
      <c r="U43" s="45"/>
    </row>
    <row r="44" spans="11:21" x14ac:dyDescent="0.2">
      <c r="K44" s="63"/>
      <c r="L44" s="61"/>
      <c r="M44" s="45"/>
      <c r="N44" s="19"/>
      <c r="O44" s="30"/>
      <c r="P44" s="45"/>
      <c r="Q44" s="45"/>
      <c r="R44" s="45"/>
      <c r="S44" s="45"/>
      <c r="T44" s="45"/>
      <c r="U44" s="45"/>
    </row>
    <row r="45" spans="11:21" ht="15" x14ac:dyDescent="0.25">
      <c r="K45" s="45"/>
      <c r="L45" s="45"/>
      <c r="M45" s="45"/>
      <c r="N45" s="45"/>
      <c r="O45" s="45"/>
      <c r="P45" s="45"/>
      <c r="Q45" s="60"/>
      <c r="R45" s="60"/>
      <c r="S45" s="60"/>
      <c r="T45" s="60"/>
      <c r="U45" s="60"/>
    </row>
    <row r="46" spans="11:21" ht="15" x14ac:dyDescent="0.25">
      <c r="K46" s="58"/>
      <c r="L46" s="59"/>
      <c r="M46" s="52"/>
      <c r="N46" s="53"/>
      <c r="O46" s="54"/>
      <c r="P46" s="45"/>
      <c r="Q46" s="45"/>
      <c r="R46" s="45"/>
      <c r="S46" s="45"/>
      <c r="T46" s="45"/>
      <c r="U46" s="55"/>
    </row>
    <row r="47" spans="11:21" ht="15" x14ac:dyDescent="0.25">
      <c r="K47" s="58"/>
      <c r="L47" s="59"/>
      <c r="M47" s="52"/>
      <c r="N47" s="53"/>
      <c r="O47" s="54"/>
      <c r="P47" s="45"/>
      <c r="Q47" s="45"/>
      <c r="R47" s="45"/>
      <c r="S47" s="45"/>
      <c r="T47" s="45"/>
      <c r="U47" s="55"/>
    </row>
    <row r="48" spans="11:21" ht="15" x14ac:dyDescent="0.25">
      <c r="K48" s="58"/>
      <c r="L48" s="59"/>
      <c r="M48" s="52"/>
      <c r="N48" s="53"/>
      <c r="O48" s="54"/>
      <c r="P48" s="45"/>
      <c r="Q48" s="45"/>
      <c r="R48" s="45"/>
      <c r="S48" s="45"/>
      <c r="T48" s="45"/>
      <c r="U48" s="55"/>
    </row>
  </sheetData>
  <mergeCells count="19">
    <mergeCell ref="A9:A11"/>
    <mergeCell ref="A13:A15"/>
    <mergeCell ref="A17:A19"/>
    <mergeCell ref="A21:A23"/>
    <mergeCell ref="F7:J7"/>
    <mergeCell ref="K30:K32"/>
    <mergeCell ref="K26:U26"/>
    <mergeCell ref="K46:K48"/>
    <mergeCell ref="L46:L48"/>
    <mergeCell ref="Q45:U45"/>
    <mergeCell ref="L30:L32"/>
    <mergeCell ref="L34:L36"/>
    <mergeCell ref="L38:L40"/>
    <mergeCell ref="L42:L44"/>
    <mergeCell ref="Q28:U28"/>
    <mergeCell ref="K34:K36"/>
    <mergeCell ref="K38:K40"/>
    <mergeCell ref="K42:K44"/>
    <mergeCell ref="K28:O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activeCell="A16" sqref="A16"/>
    </sheetView>
  </sheetViews>
  <sheetFormatPr defaultRowHeight="14.25" x14ac:dyDescent="0.2"/>
  <cols>
    <col min="5" max="5" width="11.875" bestFit="1" customWidth="1"/>
    <col min="8" max="8" width="11.375" bestFit="1" customWidth="1"/>
    <col min="10" max="11" width="11.875" bestFit="1" customWidth="1"/>
  </cols>
  <sheetData>
    <row r="1" spans="1:11" ht="15.75" x14ac:dyDescent="0.2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thickBot="1" x14ac:dyDescent="0.25">
      <c r="B2" s="26">
        <v>100000000</v>
      </c>
    </row>
    <row r="3" spans="1:11" ht="15.75" thickTop="1" thickBot="1" x14ac:dyDescent="0.25">
      <c r="A3" s="67" t="s">
        <v>0</v>
      </c>
      <c r="B3" s="68"/>
      <c r="C3" s="68"/>
      <c r="D3" s="68"/>
      <c r="E3" s="69"/>
      <c r="G3" s="67" t="s">
        <v>1</v>
      </c>
      <c r="H3" s="68"/>
      <c r="I3" s="68"/>
      <c r="J3" s="68"/>
      <c r="K3" s="69"/>
    </row>
    <row r="4" spans="1:11" ht="44.25" thickTop="1" thickBot="1" x14ac:dyDescent="0.25">
      <c r="A4" s="8" t="s">
        <v>16</v>
      </c>
      <c r="B4" s="7"/>
      <c r="C4" s="8" t="s">
        <v>14</v>
      </c>
      <c r="D4" s="8" t="s">
        <v>16</v>
      </c>
      <c r="E4" s="8" t="s">
        <v>17</v>
      </c>
      <c r="G4" s="8" t="s">
        <v>16</v>
      </c>
      <c r="H4" s="8" t="s">
        <v>17</v>
      </c>
      <c r="I4" s="20" t="s">
        <v>11</v>
      </c>
      <c r="J4" s="20" t="s">
        <v>13</v>
      </c>
      <c r="K4" s="20" t="s">
        <v>12</v>
      </c>
    </row>
    <row r="5" spans="1:11" ht="15" thickTop="1" x14ac:dyDescent="0.2">
      <c r="A5" s="70">
        <v>0</v>
      </c>
      <c r="B5" s="64" t="s">
        <v>7</v>
      </c>
      <c r="C5" s="11" t="s">
        <v>4</v>
      </c>
      <c r="D5" s="9">
        <v>6.4999999999999997E-3</v>
      </c>
      <c r="E5" s="27">
        <f>+(B2*A5)*D5</f>
        <v>0</v>
      </c>
      <c r="G5" s="9">
        <v>2.1000000000000001E-2</v>
      </c>
      <c r="H5" s="42">
        <f>+B2*G5</f>
        <v>2100000</v>
      </c>
      <c r="I5" s="21">
        <v>0.25</v>
      </c>
      <c r="J5" s="27">
        <f>+H5*I5</f>
        <v>525000</v>
      </c>
      <c r="K5" s="27">
        <f>+H5-J5</f>
        <v>1575000</v>
      </c>
    </row>
    <row r="6" spans="1:11" x14ac:dyDescent="0.2">
      <c r="A6" s="83"/>
      <c r="B6" s="64"/>
      <c r="C6" s="24" t="s">
        <v>5</v>
      </c>
      <c r="D6" s="22">
        <v>0.03</v>
      </c>
      <c r="E6" s="28">
        <f>+(B2*A5)*D6</f>
        <v>0</v>
      </c>
      <c r="G6" s="22">
        <v>7.5999999999999998E-2</v>
      </c>
      <c r="H6" s="43">
        <f>+B2*G6</f>
        <v>7600000</v>
      </c>
      <c r="I6" s="23">
        <v>0.25</v>
      </c>
      <c r="J6" s="28">
        <f>+H6*I6</f>
        <v>1900000</v>
      </c>
      <c r="K6" s="28">
        <f>+H6-J6</f>
        <v>5700000</v>
      </c>
    </row>
    <row r="7" spans="1:11" ht="15" thickBot="1" x14ac:dyDescent="0.25">
      <c r="A7" s="84"/>
      <c r="B7" s="65"/>
      <c r="C7" s="12" t="s">
        <v>6</v>
      </c>
      <c r="D7" s="10">
        <f>SUM(D5:D6)</f>
        <v>3.6499999999999998E-2</v>
      </c>
      <c r="E7" s="28">
        <f>SUM(E5:E6)</f>
        <v>0</v>
      </c>
      <c r="G7" s="10">
        <f>SUM(G5:G6)</f>
        <v>9.7000000000000003E-2</v>
      </c>
      <c r="H7" s="44">
        <f>SUM(H5:H6)</f>
        <v>9700000</v>
      </c>
      <c r="I7" s="12"/>
      <c r="J7" s="29">
        <f>SUM(J5:J6)</f>
        <v>2425000</v>
      </c>
      <c r="K7" s="29">
        <f>SUM(K5:K6)</f>
        <v>7275000</v>
      </c>
    </row>
    <row r="8" spans="1:11" ht="15.75" thickTop="1" thickBot="1" x14ac:dyDescent="0.25">
      <c r="D8" s="19"/>
      <c r="E8" s="30"/>
    </row>
    <row r="9" spans="1:11" ht="15" thickTop="1" x14ac:dyDescent="0.2">
      <c r="A9" s="70">
        <v>0.5</v>
      </c>
      <c r="B9" s="66" t="s">
        <v>8</v>
      </c>
      <c r="C9" s="11" t="s">
        <v>4</v>
      </c>
      <c r="D9" s="9">
        <v>1.2999999999999999E-2</v>
      </c>
      <c r="E9" s="27">
        <f>+(B2*A9)*D9</f>
        <v>650000</v>
      </c>
    </row>
    <row r="10" spans="1:11" x14ac:dyDescent="0.2">
      <c r="A10" s="71"/>
      <c r="B10" s="64"/>
      <c r="C10" s="24" t="s">
        <v>5</v>
      </c>
      <c r="D10" s="22">
        <v>0.06</v>
      </c>
      <c r="E10" s="28">
        <f>+(B2*A9)*D10</f>
        <v>3000000</v>
      </c>
    </row>
    <row r="11" spans="1:11" ht="15" thickBot="1" x14ac:dyDescent="0.25">
      <c r="A11" s="72"/>
      <c r="B11" s="65"/>
      <c r="C11" s="12" t="s">
        <v>6</v>
      </c>
      <c r="D11" s="10">
        <f>SUM(D9:D10)</f>
        <v>7.2999999999999995E-2</v>
      </c>
      <c r="E11" s="29">
        <f>SUM(E9:E10)</f>
        <v>3650000</v>
      </c>
    </row>
    <row r="12" spans="1:11" ht="15.75" thickTop="1" thickBot="1" x14ac:dyDescent="0.25">
      <c r="D12" s="18"/>
      <c r="E12" s="31"/>
    </row>
    <row r="13" spans="1:11" ht="15" thickTop="1" x14ac:dyDescent="0.2">
      <c r="A13" s="70">
        <v>0.5</v>
      </c>
      <c r="B13" s="66" t="s">
        <v>9</v>
      </c>
      <c r="C13" s="13" t="s">
        <v>4</v>
      </c>
      <c r="D13" s="9">
        <v>1.2999999999999999E-2</v>
      </c>
      <c r="E13" s="27">
        <f>+(B2*A13)*D13</f>
        <v>650000</v>
      </c>
    </row>
    <row r="14" spans="1:11" x14ac:dyDescent="0.2">
      <c r="A14" s="71"/>
      <c r="B14" s="64"/>
      <c r="C14" s="25" t="s">
        <v>5</v>
      </c>
      <c r="D14" s="22">
        <v>0.06</v>
      </c>
      <c r="E14" s="28">
        <f>+(B2*A13)*D14</f>
        <v>3000000</v>
      </c>
    </row>
    <row r="15" spans="1:11" ht="15" thickBot="1" x14ac:dyDescent="0.25">
      <c r="A15" s="72"/>
      <c r="B15" s="65"/>
      <c r="C15" s="15" t="s">
        <v>6</v>
      </c>
      <c r="D15" s="10">
        <f>SUM(D13:D14)</f>
        <v>7.2999999999999995E-2</v>
      </c>
      <c r="E15" s="29">
        <f>SUM(E13:E14)</f>
        <v>3650000</v>
      </c>
    </row>
    <row r="16" spans="1:11" ht="15.75" thickTop="1" thickBot="1" x14ac:dyDescent="0.25">
      <c r="D16" s="16"/>
      <c r="E16" s="32"/>
    </row>
    <row r="17" spans="1:11" ht="15" thickTop="1" x14ac:dyDescent="0.2">
      <c r="A17" s="70">
        <v>0</v>
      </c>
      <c r="B17" s="66" t="s">
        <v>10</v>
      </c>
      <c r="C17" s="13" t="s">
        <v>4</v>
      </c>
      <c r="D17" s="9">
        <v>1.6500000000000001E-2</v>
      </c>
      <c r="E17" s="27">
        <f>+(B2*A17)*D17</f>
        <v>0</v>
      </c>
    </row>
    <row r="18" spans="1:11" x14ac:dyDescent="0.2">
      <c r="A18" s="71"/>
      <c r="B18" s="64"/>
      <c r="C18" s="25" t="s">
        <v>5</v>
      </c>
      <c r="D18" s="22">
        <v>7.5999999999999998E-2</v>
      </c>
      <c r="E18" s="28">
        <f>+(B2*A17)*D18</f>
        <v>0</v>
      </c>
    </row>
    <row r="19" spans="1:11" ht="15" thickBot="1" x14ac:dyDescent="0.25">
      <c r="A19" s="72"/>
      <c r="B19" s="65"/>
      <c r="C19" s="15" t="s">
        <v>6</v>
      </c>
      <c r="D19" s="10">
        <f>SUM(D17:D18)</f>
        <v>9.2499999999999999E-2</v>
      </c>
      <c r="E19" s="29">
        <f>SUM(E17:E18)</f>
        <v>0</v>
      </c>
    </row>
    <row r="20" spans="1:11" ht="16.5" thickTop="1" thickBot="1" x14ac:dyDescent="0.3">
      <c r="G20" s="73" t="s">
        <v>19</v>
      </c>
      <c r="H20" s="74"/>
      <c r="I20" s="74"/>
      <c r="J20" s="74"/>
      <c r="K20" s="75"/>
    </row>
    <row r="21" spans="1:11" ht="15.75" thickTop="1" x14ac:dyDescent="0.25">
      <c r="A21" s="76">
        <v>1</v>
      </c>
      <c r="B21" s="79" t="s">
        <v>18</v>
      </c>
      <c r="C21" s="33" t="s">
        <v>4</v>
      </c>
      <c r="D21" s="34"/>
      <c r="E21" s="35">
        <f>+E5+E9+E13+E17</f>
        <v>1300000</v>
      </c>
      <c r="G21" s="14"/>
      <c r="H21" s="45"/>
      <c r="I21" s="45"/>
      <c r="J21" s="45"/>
      <c r="K21" s="85">
        <f>+K5-E21</f>
        <v>275000</v>
      </c>
    </row>
    <row r="22" spans="1:11" ht="15" x14ac:dyDescent="0.25">
      <c r="A22" s="77"/>
      <c r="B22" s="80"/>
      <c r="C22" s="36" t="s">
        <v>5</v>
      </c>
      <c r="D22" s="37"/>
      <c r="E22" s="38">
        <f>+E6+E10+E14+E18</f>
        <v>6000000</v>
      </c>
      <c r="G22" s="14"/>
      <c r="H22" s="45"/>
      <c r="I22" s="45"/>
      <c r="J22" s="45"/>
      <c r="K22" s="87">
        <f>+K6-E22</f>
        <v>-300000</v>
      </c>
    </row>
    <row r="23" spans="1:11" ht="15.75" thickBot="1" x14ac:dyDescent="0.3">
      <c r="A23" s="78"/>
      <c r="B23" s="81"/>
      <c r="C23" s="39" t="s">
        <v>6</v>
      </c>
      <c r="D23" s="40"/>
      <c r="E23" s="41">
        <f>SUM(E21:E22)</f>
        <v>7300000</v>
      </c>
      <c r="G23" s="15"/>
      <c r="H23" s="46"/>
      <c r="I23" s="46"/>
      <c r="J23" s="46"/>
      <c r="K23" s="86">
        <f>SUM(K21:K22)</f>
        <v>-25000</v>
      </c>
    </row>
    <row r="24" spans="1:11" ht="15" thickTop="1" x14ac:dyDescent="0.2"/>
  </sheetData>
  <mergeCells count="14">
    <mergeCell ref="A21:A23"/>
    <mergeCell ref="B21:B23"/>
    <mergeCell ref="A1:K1"/>
    <mergeCell ref="A3:E3"/>
    <mergeCell ref="G3:K3"/>
    <mergeCell ref="A5:A7"/>
    <mergeCell ref="B5:B7"/>
    <mergeCell ref="A9:A11"/>
    <mergeCell ref="B9:B11"/>
    <mergeCell ref="A13:A15"/>
    <mergeCell ref="B13:B15"/>
    <mergeCell ref="A17:A19"/>
    <mergeCell ref="B17:B19"/>
    <mergeCell ref="G20:K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Umicore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Moises</dc:creator>
  <cp:lastModifiedBy>Silva, Moises</cp:lastModifiedBy>
  <dcterms:created xsi:type="dcterms:W3CDTF">2017-08-28T17:30:20Z</dcterms:created>
  <dcterms:modified xsi:type="dcterms:W3CDTF">2017-08-28T19:23:10Z</dcterms:modified>
</cp:coreProperties>
</file>